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CFA91A7D-53ED-4BA4-A06F-0E4A02D6B015}" xr6:coauthVersionLast="46" xr6:coauthVersionMax="46" xr10:uidLastSave="{00000000-0000-0000-0000-000000000000}"/>
  <bookViews>
    <workbookView xWindow="-93" yWindow="-93" windowWidth="18426" windowHeight="11746" xr2:uid="{00000000-000D-0000-FFFF-FFFF00000000}"/>
  </bookViews>
  <sheets>
    <sheet name="SHEET1" sheetId="3" r:id="rId1"/>
  </sheets>
  <calcPr calcId="181029"/>
</workbook>
</file>

<file path=xl/calcChain.xml><?xml version="1.0" encoding="utf-8"?>
<calcChain xmlns="http://schemas.openxmlformats.org/spreadsheetml/2006/main">
  <c r="Q22" i="3" l="1"/>
  <c r="N22" i="3"/>
  <c r="O22" i="3"/>
  <c r="L22" i="3"/>
  <c r="I22" i="3"/>
  <c r="G22" i="3"/>
  <c r="E22" i="3"/>
  <c r="N21" i="3"/>
  <c r="O21" i="3" s="1"/>
  <c r="Q21" i="3" s="1"/>
  <c r="N20" i="3"/>
  <c r="O20" i="3" s="1"/>
  <c r="Q20" i="3" s="1"/>
  <c r="N19" i="3"/>
  <c r="O19" i="3" s="1"/>
  <c r="Q19" i="3" s="1"/>
  <c r="N18" i="3"/>
  <c r="O18" i="3" s="1"/>
  <c r="Q18" i="3" s="1"/>
  <c r="N17" i="3"/>
  <c r="O17" i="3" s="1"/>
  <c r="Q17" i="3" s="1"/>
  <c r="N16" i="3"/>
  <c r="O16" i="3" s="1"/>
  <c r="Q16" i="3" s="1"/>
  <c r="N15" i="3"/>
  <c r="O15" i="3" s="1"/>
  <c r="Q15" i="3" s="1"/>
  <c r="N14" i="3"/>
  <c r="O14" i="3" s="1"/>
  <c r="Q14" i="3" s="1"/>
  <c r="N13" i="3"/>
  <c r="O13" i="3" s="1"/>
  <c r="Q13" i="3" s="1"/>
  <c r="N12" i="3"/>
  <c r="O12" i="3" s="1"/>
  <c r="Q12" i="3" s="1"/>
  <c r="N11" i="3"/>
  <c r="O11" i="3" s="1"/>
  <c r="Q11" i="3" s="1"/>
  <c r="L11" i="3"/>
  <c r="L12" i="3"/>
  <c r="L13" i="3"/>
  <c r="L14" i="3"/>
  <c r="L15" i="3"/>
  <c r="L16" i="3"/>
  <c r="L17" i="3"/>
  <c r="L18" i="3"/>
  <c r="L19" i="3"/>
  <c r="L20" i="3"/>
  <c r="L21" i="3"/>
  <c r="I11" i="3"/>
  <c r="I12" i="3"/>
  <c r="I13" i="3"/>
  <c r="I14" i="3"/>
  <c r="I15" i="3"/>
  <c r="I16" i="3"/>
  <c r="I17" i="3"/>
  <c r="I18" i="3"/>
  <c r="I19" i="3"/>
  <c r="I20" i="3"/>
  <c r="I21" i="3"/>
  <c r="D11" i="3"/>
  <c r="E11" i="3" s="1"/>
  <c r="G11" i="3" s="1"/>
  <c r="D12" i="3"/>
  <c r="E12" i="3" s="1"/>
  <c r="G12" i="3" s="1"/>
  <c r="D13" i="3"/>
  <c r="E13" i="3" s="1"/>
  <c r="G13" i="3" s="1"/>
  <c r="D14" i="3"/>
  <c r="E14" i="3" s="1"/>
  <c r="G14" i="3" s="1"/>
  <c r="D15" i="3"/>
  <c r="E15" i="3" s="1"/>
  <c r="G15" i="3" s="1"/>
  <c r="D16" i="3"/>
  <c r="E16" i="3" s="1"/>
  <c r="G16" i="3" s="1"/>
  <c r="D17" i="3"/>
  <c r="E17" i="3" s="1"/>
  <c r="G17" i="3" s="1"/>
  <c r="D18" i="3"/>
  <c r="E18" i="3" s="1"/>
  <c r="G18" i="3" s="1"/>
  <c r="D19" i="3"/>
  <c r="E19" i="3" s="1"/>
  <c r="G19" i="3" s="1"/>
  <c r="D20" i="3"/>
  <c r="E20" i="3" s="1"/>
  <c r="G20" i="3" s="1"/>
  <c r="D21" i="3"/>
  <c r="E21" i="3" s="1"/>
  <c r="G21" i="3" s="1"/>
  <c r="Q23" i="3" l="1"/>
  <c r="L23" i="3"/>
  <c r="O25" i="3" s="1"/>
  <c r="G23" i="3"/>
</calcChain>
</file>

<file path=xl/sharedStrings.xml><?xml version="1.0" encoding="utf-8"?>
<sst xmlns="http://schemas.openxmlformats.org/spreadsheetml/2006/main" count="56" uniqueCount="37">
  <si>
    <t xml:space="preserve">Month </t>
  </si>
  <si>
    <t>Year</t>
  </si>
  <si>
    <t>kVA</t>
  </si>
  <si>
    <t>Rate</t>
  </si>
  <si>
    <t>55% Of Contract Demand(kVA)</t>
  </si>
  <si>
    <t>March</t>
  </si>
  <si>
    <t>April</t>
  </si>
  <si>
    <t>May</t>
  </si>
  <si>
    <t>June</t>
  </si>
  <si>
    <t>July</t>
  </si>
  <si>
    <t>August</t>
  </si>
  <si>
    <t>Sept</t>
  </si>
  <si>
    <t>Oct.</t>
  </si>
  <si>
    <t>Nov</t>
  </si>
  <si>
    <t>Dec</t>
  </si>
  <si>
    <t>Jan</t>
  </si>
  <si>
    <t>Feb</t>
  </si>
  <si>
    <t>Contract</t>
  </si>
  <si>
    <t>Demand</t>
  </si>
  <si>
    <t>55% of</t>
  </si>
  <si>
    <t xml:space="preserve">Contract </t>
  </si>
  <si>
    <t>Billed kVA</t>
  </si>
  <si>
    <t>Rs./kVA</t>
  </si>
  <si>
    <t>FY 2020-2021</t>
  </si>
  <si>
    <t>60% of</t>
  </si>
  <si>
    <t>Billed</t>
  </si>
  <si>
    <t>Charges(Rs.)</t>
  </si>
  <si>
    <t>Difference</t>
  </si>
  <si>
    <t>FY 2021-2022 ( If Demand Restored )</t>
  </si>
  <si>
    <t>FY 2021-2022 ( If Demand Not Restored )</t>
  </si>
  <si>
    <t xml:space="preserve"> </t>
  </si>
  <si>
    <t>HT INDUSTRIAL</t>
  </si>
  <si>
    <t>Original Connected Load (kW)</t>
  </si>
  <si>
    <t>Original Contract Demand(kVA)</t>
  </si>
  <si>
    <t xml:space="preserve">CONSUMER </t>
  </si>
  <si>
    <t>H.T. ELECTRICITY BILL ANALYSIS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</si>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</sst>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9" fontId="0" fillId="0" borderId="0" xfId="0" applyNumberFormat="1" applyBorder="1"/>
    <xf numFmtId="17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8"/>
  <sheetViews>
    <sheetView tabSelected="1" workbookViewId="0">
      <selection activeCell="R7" sqref="R7"/>
    </sheetView>
  </sheetViews>
  <sheetFormatPr defaultRowHeight="14.35" x14ac:dyDescent="0.5"/>
  <cols>
    <col min="1" max="1" width="7.1171875" bestFit="1" customWidth="1"/>
    <col min="2" max="2" width="5" bestFit="1" customWidth="1"/>
    <col min="3" max="3" width="8.17578125" bestFit="1" customWidth="1"/>
    <col min="5" max="5" width="9.3515625" bestFit="1" customWidth="1"/>
    <col min="6" max="6" width="6.9375" bestFit="1" customWidth="1"/>
    <col min="7" max="7" width="11.234375" style="5" bestFit="1" customWidth="1"/>
    <col min="8" max="8" width="8.64453125" style="5" bestFit="1" customWidth="1"/>
    <col min="9" max="9" width="8.64453125" bestFit="1" customWidth="1"/>
    <col min="10" max="10" width="5.52734375" bestFit="1" customWidth="1"/>
    <col min="11" max="11" width="7.46875" bestFit="1" customWidth="1"/>
    <col min="12" max="12" width="10.87890625" customWidth="1"/>
    <col min="15" max="15" width="7.76171875" bestFit="1" customWidth="1"/>
    <col min="16" max="16" width="7.46875" bestFit="1" customWidth="1"/>
    <col min="17" max="17" width="10.5859375" bestFit="1" customWidth="1"/>
  </cols>
  <sheetData>
    <row r="3" spans="1:17" x14ac:dyDescent="0.5">
      <c r="A3" s="47" t="s">
        <v>35</v>
      </c>
      <c r="B3" s="48"/>
      <c r="C3" s="48"/>
      <c r="D3" s="48"/>
      <c r="E3" s="48"/>
      <c r="F3" s="48"/>
      <c r="G3" s="48"/>
      <c r="H3" s="48"/>
      <c r="I3" s="48"/>
    </row>
    <row r="4" spans="1:17" ht="15.7" x14ac:dyDescent="0.55000000000000004">
      <c r="A4" s="40" t="s">
        <v>34</v>
      </c>
      <c r="B4" s="40"/>
      <c r="C4" s="40" t="s">
        <v>31</v>
      </c>
      <c r="D4" s="40"/>
      <c r="E4" s="40"/>
      <c r="F4" s="40"/>
      <c r="G4" s="40"/>
      <c r="H4" s="12" t="s">
        <v>30</v>
      </c>
      <c r="I4" s="12" t="s">
        <v>30</v>
      </c>
      <c r="J4" s="13"/>
      <c r="K4" s="13"/>
      <c r="L4" s="14"/>
    </row>
    <row r="5" spans="1:17" ht="15.7" x14ac:dyDescent="0.55000000000000004">
      <c r="A5" s="44" t="s">
        <v>32</v>
      </c>
      <c r="B5" s="45"/>
      <c r="C5" s="45"/>
      <c r="D5" s="45"/>
      <c r="E5" s="46"/>
      <c r="F5" s="40">
        <v>1329</v>
      </c>
      <c r="G5" s="40"/>
      <c r="H5" s="40"/>
      <c r="I5" s="12"/>
      <c r="J5" s="13"/>
      <c r="K5" s="13"/>
      <c r="L5" s="14"/>
    </row>
    <row r="6" spans="1:17" ht="15.7" x14ac:dyDescent="0.55000000000000004">
      <c r="A6" s="44" t="s">
        <v>33</v>
      </c>
      <c r="B6" s="45"/>
      <c r="C6" s="45"/>
      <c r="D6" s="45"/>
      <c r="E6" s="46"/>
      <c r="F6" s="40">
        <v>877</v>
      </c>
      <c r="G6" s="40"/>
      <c r="H6" s="40"/>
      <c r="I6" s="12" t="s">
        <v>36</v>
      </c>
      <c r="J6" s="39">
        <v>200</v>
      </c>
      <c r="K6" s="13"/>
      <c r="L6" s="15"/>
    </row>
    <row r="7" spans="1:17" ht="15.7" x14ac:dyDescent="0.55000000000000004">
      <c r="A7" s="44" t="s">
        <v>4</v>
      </c>
      <c r="B7" s="45"/>
      <c r="C7" s="45"/>
      <c r="D7" s="45"/>
      <c r="E7" s="46"/>
      <c r="F7" s="43">
        <v>482.35</v>
      </c>
      <c r="G7" s="43"/>
      <c r="H7" s="43"/>
      <c r="I7" s="11"/>
      <c r="J7" s="13"/>
      <c r="K7" s="13"/>
      <c r="L7" s="14"/>
    </row>
    <row r="8" spans="1:17" ht="15.7" x14ac:dyDescent="0.55000000000000004">
      <c r="A8" s="12"/>
      <c r="B8" s="12"/>
      <c r="C8" s="40" t="s">
        <v>23</v>
      </c>
      <c r="D8" s="40"/>
      <c r="E8" s="40"/>
      <c r="F8" s="40"/>
      <c r="G8" s="40"/>
      <c r="H8" s="41" t="s">
        <v>28</v>
      </c>
      <c r="I8" s="41"/>
      <c r="J8" s="41"/>
      <c r="K8" s="41"/>
      <c r="L8" s="41"/>
      <c r="M8" s="42" t="s">
        <v>29</v>
      </c>
      <c r="N8" s="42"/>
      <c r="O8" s="42"/>
      <c r="P8" s="42"/>
      <c r="Q8" s="42"/>
    </row>
    <row r="9" spans="1:17" ht="15.7" x14ac:dyDescent="0.55000000000000004">
      <c r="A9" s="12" t="s">
        <v>0</v>
      </c>
      <c r="B9" s="12" t="s">
        <v>1</v>
      </c>
      <c r="C9" s="12" t="s">
        <v>17</v>
      </c>
      <c r="D9" s="12" t="s">
        <v>19</v>
      </c>
      <c r="E9" s="12" t="s">
        <v>21</v>
      </c>
      <c r="F9" s="2" t="s">
        <v>3</v>
      </c>
      <c r="G9" s="1" t="s">
        <v>18</v>
      </c>
      <c r="H9" s="22" t="s">
        <v>20</v>
      </c>
      <c r="I9" s="22" t="s">
        <v>24</v>
      </c>
      <c r="J9" s="22" t="s">
        <v>25</v>
      </c>
      <c r="K9" s="22" t="s">
        <v>3</v>
      </c>
      <c r="L9" s="24" t="s">
        <v>18</v>
      </c>
      <c r="M9" s="23" t="s">
        <v>20</v>
      </c>
      <c r="N9" s="23" t="s">
        <v>24</v>
      </c>
      <c r="O9" s="23" t="s">
        <v>25</v>
      </c>
      <c r="P9" s="23" t="s">
        <v>3</v>
      </c>
      <c r="Q9" s="31" t="s">
        <v>18</v>
      </c>
    </row>
    <row r="10" spans="1:17" ht="15.7" x14ac:dyDescent="0.55000000000000004">
      <c r="A10" s="12"/>
      <c r="B10" s="12"/>
      <c r="C10" s="12" t="s">
        <v>18</v>
      </c>
      <c r="D10" s="12" t="s">
        <v>20</v>
      </c>
      <c r="E10" s="12"/>
      <c r="F10" s="1" t="s">
        <v>22</v>
      </c>
      <c r="G10" s="1" t="s">
        <v>26</v>
      </c>
      <c r="H10" s="22" t="s">
        <v>18</v>
      </c>
      <c r="I10" s="22" t="s">
        <v>20</v>
      </c>
      <c r="J10" s="22" t="s">
        <v>2</v>
      </c>
      <c r="K10" s="22" t="s">
        <v>22</v>
      </c>
      <c r="L10" s="25" t="s">
        <v>26</v>
      </c>
      <c r="M10" s="23" t="s">
        <v>18</v>
      </c>
      <c r="N10" s="23" t="s">
        <v>20</v>
      </c>
      <c r="O10" s="23" t="s">
        <v>2</v>
      </c>
      <c r="P10" s="23" t="s">
        <v>22</v>
      </c>
      <c r="Q10" s="32" t="s">
        <v>26</v>
      </c>
    </row>
    <row r="11" spans="1:17" ht="15.7" x14ac:dyDescent="0.55000000000000004">
      <c r="A11" s="16" t="s">
        <v>6</v>
      </c>
      <c r="B11" s="12">
        <v>2020</v>
      </c>
      <c r="C11" s="3">
        <v>877</v>
      </c>
      <c r="D11" s="7">
        <f t="shared" ref="D11:D22" si="0">C11*55%</f>
        <v>482.35</v>
      </c>
      <c r="E11" s="7">
        <f>D11*1</f>
        <v>482.35</v>
      </c>
      <c r="F11" s="1">
        <v>449</v>
      </c>
      <c r="G11" s="17">
        <f t="shared" ref="G11:G22" si="1">E11*F11</f>
        <v>216575.15000000002</v>
      </c>
      <c r="H11" s="26">
        <v>877</v>
      </c>
      <c r="I11" s="27">
        <f t="shared" ref="I11:I22" si="2">H11*60%</f>
        <v>526.19999999999993</v>
      </c>
      <c r="J11" s="26">
        <v>526</v>
      </c>
      <c r="K11" s="27">
        <v>464</v>
      </c>
      <c r="L11" s="28">
        <f t="shared" ref="L11:L22" si="3">J11*K11</f>
        <v>244064</v>
      </c>
      <c r="M11" s="33">
        <v>200</v>
      </c>
      <c r="N11" s="34">
        <f t="shared" ref="N11:N22" si="4">M11*60%</f>
        <v>120</v>
      </c>
      <c r="O11" s="33">
        <f t="shared" ref="O11:O22" si="5">N11*1</f>
        <v>120</v>
      </c>
      <c r="P11" s="34">
        <v>464</v>
      </c>
      <c r="Q11" s="35">
        <f t="shared" ref="Q11:Q22" si="6">O11*P11</f>
        <v>55680</v>
      </c>
    </row>
    <row r="12" spans="1:17" ht="15.7" x14ac:dyDescent="0.55000000000000004">
      <c r="A12" s="16" t="s">
        <v>7</v>
      </c>
      <c r="B12" s="12">
        <v>2020</v>
      </c>
      <c r="C12" s="3">
        <v>877</v>
      </c>
      <c r="D12" s="7">
        <f t="shared" si="0"/>
        <v>482.35</v>
      </c>
      <c r="E12" s="7">
        <f t="shared" ref="E12:E22" si="7">D12*1</f>
        <v>482.35</v>
      </c>
      <c r="F12" s="1">
        <v>449</v>
      </c>
      <c r="G12" s="17">
        <f t="shared" si="1"/>
        <v>216575.15000000002</v>
      </c>
      <c r="H12" s="26">
        <v>877</v>
      </c>
      <c r="I12" s="27">
        <f t="shared" si="2"/>
        <v>526.19999999999993</v>
      </c>
      <c r="J12" s="26">
        <v>526</v>
      </c>
      <c r="K12" s="27">
        <v>464</v>
      </c>
      <c r="L12" s="28">
        <f t="shared" si="3"/>
        <v>244064</v>
      </c>
      <c r="M12" s="33">
        <v>200</v>
      </c>
      <c r="N12" s="34">
        <f t="shared" si="4"/>
        <v>120</v>
      </c>
      <c r="O12" s="33">
        <f t="shared" si="5"/>
        <v>120</v>
      </c>
      <c r="P12" s="34">
        <v>464</v>
      </c>
      <c r="Q12" s="35">
        <f t="shared" si="6"/>
        <v>55680</v>
      </c>
    </row>
    <row r="13" spans="1:17" ht="15.7" x14ac:dyDescent="0.55000000000000004">
      <c r="A13" s="16" t="s">
        <v>8</v>
      </c>
      <c r="B13" s="12">
        <v>2020</v>
      </c>
      <c r="C13" s="3">
        <v>877</v>
      </c>
      <c r="D13" s="7">
        <f t="shared" si="0"/>
        <v>482.35</v>
      </c>
      <c r="E13" s="7">
        <f t="shared" si="7"/>
        <v>482.35</v>
      </c>
      <c r="F13" s="1">
        <v>449</v>
      </c>
      <c r="G13" s="17">
        <f t="shared" si="1"/>
        <v>216575.15000000002</v>
      </c>
      <c r="H13" s="26">
        <v>877</v>
      </c>
      <c r="I13" s="27">
        <f t="shared" si="2"/>
        <v>526.19999999999993</v>
      </c>
      <c r="J13" s="26">
        <v>526</v>
      </c>
      <c r="K13" s="27">
        <v>464</v>
      </c>
      <c r="L13" s="28">
        <f t="shared" si="3"/>
        <v>244064</v>
      </c>
      <c r="M13" s="33">
        <v>200</v>
      </c>
      <c r="N13" s="34">
        <f t="shared" si="4"/>
        <v>120</v>
      </c>
      <c r="O13" s="33">
        <f t="shared" si="5"/>
        <v>120</v>
      </c>
      <c r="P13" s="34">
        <v>464</v>
      </c>
      <c r="Q13" s="35">
        <f t="shared" si="6"/>
        <v>55680</v>
      </c>
    </row>
    <row r="14" spans="1:17" ht="15.7" x14ac:dyDescent="0.55000000000000004">
      <c r="A14" s="16" t="s">
        <v>9</v>
      </c>
      <c r="B14" s="12">
        <v>2020</v>
      </c>
      <c r="C14" s="3">
        <v>877</v>
      </c>
      <c r="D14" s="7">
        <f t="shared" si="0"/>
        <v>482.35</v>
      </c>
      <c r="E14" s="7">
        <f t="shared" si="7"/>
        <v>482.35</v>
      </c>
      <c r="F14" s="1">
        <v>449</v>
      </c>
      <c r="G14" s="17">
        <f t="shared" si="1"/>
        <v>216575.15000000002</v>
      </c>
      <c r="H14" s="26">
        <v>877</v>
      </c>
      <c r="I14" s="27">
        <f t="shared" si="2"/>
        <v>526.19999999999993</v>
      </c>
      <c r="J14" s="26">
        <v>526</v>
      </c>
      <c r="K14" s="27">
        <v>464</v>
      </c>
      <c r="L14" s="28">
        <f t="shared" si="3"/>
        <v>244064</v>
      </c>
      <c r="M14" s="33">
        <v>200</v>
      </c>
      <c r="N14" s="34">
        <f t="shared" si="4"/>
        <v>120</v>
      </c>
      <c r="O14" s="33">
        <f t="shared" si="5"/>
        <v>120</v>
      </c>
      <c r="P14" s="34">
        <v>464</v>
      </c>
      <c r="Q14" s="35">
        <f t="shared" si="6"/>
        <v>55680</v>
      </c>
    </row>
    <row r="15" spans="1:17" ht="15.7" x14ac:dyDescent="0.55000000000000004">
      <c r="A15" s="16" t="s">
        <v>10</v>
      </c>
      <c r="B15" s="12">
        <v>2020</v>
      </c>
      <c r="C15" s="3">
        <v>877</v>
      </c>
      <c r="D15" s="7">
        <f t="shared" si="0"/>
        <v>482.35</v>
      </c>
      <c r="E15" s="7">
        <f t="shared" si="7"/>
        <v>482.35</v>
      </c>
      <c r="F15" s="1">
        <v>442</v>
      </c>
      <c r="G15" s="17">
        <f t="shared" si="1"/>
        <v>213198.7</v>
      </c>
      <c r="H15" s="26">
        <v>877</v>
      </c>
      <c r="I15" s="27">
        <f t="shared" si="2"/>
        <v>526.19999999999993</v>
      </c>
      <c r="J15" s="26">
        <v>526</v>
      </c>
      <c r="K15" s="27">
        <v>464</v>
      </c>
      <c r="L15" s="28">
        <f t="shared" si="3"/>
        <v>244064</v>
      </c>
      <c r="M15" s="33">
        <v>200</v>
      </c>
      <c r="N15" s="34">
        <f t="shared" si="4"/>
        <v>120</v>
      </c>
      <c r="O15" s="33">
        <f t="shared" si="5"/>
        <v>120</v>
      </c>
      <c r="P15" s="34">
        <v>464</v>
      </c>
      <c r="Q15" s="35">
        <f t="shared" si="6"/>
        <v>55680</v>
      </c>
    </row>
    <row r="16" spans="1:17" ht="15.7" x14ac:dyDescent="0.55000000000000004">
      <c r="A16" s="16" t="s">
        <v>11</v>
      </c>
      <c r="B16" s="12">
        <v>2020</v>
      </c>
      <c r="C16" s="6">
        <v>877</v>
      </c>
      <c r="D16" s="7">
        <f t="shared" si="0"/>
        <v>482.35</v>
      </c>
      <c r="E16" s="7">
        <f t="shared" si="7"/>
        <v>482.35</v>
      </c>
      <c r="F16" s="1">
        <v>442</v>
      </c>
      <c r="G16" s="17">
        <f t="shared" si="1"/>
        <v>213198.7</v>
      </c>
      <c r="H16" s="29">
        <v>877</v>
      </c>
      <c r="I16" s="27">
        <f t="shared" si="2"/>
        <v>526.19999999999993</v>
      </c>
      <c r="J16" s="29">
        <v>526</v>
      </c>
      <c r="K16" s="27">
        <v>464</v>
      </c>
      <c r="L16" s="28">
        <f t="shared" si="3"/>
        <v>244064</v>
      </c>
      <c r="M16" s="36">
        <v>200</v>
      </c>
      <c r="N16" s="34">
        <f t="shared" si="4"/>
        <v>120</v>
      </c>
      <c r="O16" s="33">
        <f t="shared" si="5"/>
        <v>120</v>
      </c>
      <c r="P16" s="34">
        <v>464</v>
      </c>
      <c r="Q16" s="35">
        <f t="shared" si="6"/>
        <v>55680</v>
      </c>
    </row>
    <row r="17" spans="1:17" s="5" customFormat="1" ht="15.7" x14ac:dyDescent="0.55000000000000004">
      <c r="A17" s="16" t="s">
        <v>12</v>
      </c>
      <c r="B17" s="12">
        <v>2020</v>
      </c>
      <c r="C17" s="1">
        <v>877</v>
      </c>
      <c r="D17" s="7">
        <f t="shared" si="0"/>
        <v>482.35</v>
      </c>
      <c r="E17" s="7">
        <f t="shared" si="7"/>
        <v>482.35</v>
      </c>
      <c r="F17" s="1">
        <v>442</v>
      </c>
      <c r="G17" s="17">
        <f t="shared" si="1"/>
        <v>213198.7</v>
      </c>
      <c r="H17" s="29">
        <v>877</v>
      </c>
      <c r="I17" s="27">
        <f t="shared" si="2"/>
        <v>526.19999999999993</v>
      </c>
      <c r="J17" s="29">
        <v>526</v>
      </c>
      <c r="K17" s="27">
        <v>464</v>
      </c>
      <c r="L17" s="28">
        <f t="shared" si="3"/>
        <v>244064</v>
      </c>
      <c r="M17" s="36">
        <v>200</v>
      </c>
      <c r="N17" s="34">
        <f t="shared" si="4"/>
        <v>120</v>
      </c>
      <c r="O17" s="33">
        <f t="shared" si="5"/>
        <v>120</v>
      </c>
      <c r="P17" s="34">
        <v>464</v>
      </c>
      <c r="Q17" s="35">
        <f t="shared" si="6"/>
        <v>55680</v>
      </c>
    </row>
    <row r="18" spans="1:17" ht="15.7" x14ac:dyDescent="0.55000000000000004">
      <c r="A18" s="16" t="s">
        <v>13</v>
      </c>
      <c r="B18" s="12">
        <v>2020</v>
      </c>
      <c r="C18" s="1">
        <v>200</v>
      </c>
      <c r="D18" s="3">
        <f t="shared" si="0"/>
        <v>110.00000000000001</v>
      </c>
      <c r="E18" s="7">
        <f t="shared" si="7"/>
        <v>110.00000000000001</v>
      </c>
      <c r="F18" s="1">
        <v>442</v>
      </c>
      <c r="G18" s="17">
        <f t="shared" si="1"/>
        <v>48620.000000000007</v>
      </c>
      <c r="H18" s="29">
        <v>877</v>
      </c>
      <c r="I18" s="27">
        <f t="shared" si="2"/>
        <v>526.19999999999993</v>
      </c>
      <c r="J18" s="30">
        <v>526</v>
      </c>
      <c r="K18" s="27">
        <v>464</v>
      </c>
      <c r="L18" s="28">
        <f t="shared" si="3"/>
        <v>244064</v>
      </c>
      <c r="M18" s="36">
        <v>200</v>
      </c>
      <c r="N18" s="34">
        <f t="shared" si="4"/>
        <v>120</v>
      </c>
      <c r="O18" s="33">
        <f t="shared" si="5"/>
        <v>120</v>
      </c>
      <c r="P18" s="34">
        <v>464</v>
      </c>
      <c r="Q18" s="35">
        <f t="shared" si="6"/>
        <v>55680</v>
      </c>
    </row>
    <row r="19" spans="1:17" ht="15.7" x14ac:dyDescent="0.55000000000000004">
      <c r="A19" s="16" t="s">
        <v>14</v>
      </c>
      <c r="B19" s="12">
        <v>2020</v>
      </c>
      <c r="C19" s="1">
        <v>200</v>
      </c>
      <c r="D19" s="3">
        <f t="shared" si="0"/>
        <v>110.00000000000001</v>
      </c>
      <c r="E19" s="7">
        <f t="shared" si="7"/>
        <v>110.00000000000001</v>
      </c>
      <c r="F19" s="1">
        <v>442</v>
      </c>
      <c r="G19" s="17">
        <f t="shared" si="1"/>
        <v>48620.000000000007</v>
      </c>
      <c r="H19" s="26">
        <v>877</v>
      </c>
      <c r="I19" s="27">
        <f t="shared" si="2"/>
        <v>526.19999999999993</v>
      </c>
      <c r="J19" s="29">
        <v>526</v>
      </c>
      <c r="K19" s="27">
        <v>464</v>
      </c>
      <c r="L19" s="28">
        <f t="shared" si="3"/>
        <v>244064</v>
      </c>
      <c r="M19" s="33">
        <v>200</v>
      </c>
      <c r="N19" s="34">
        <f t="shared" si="4"/>
        <v>120</v>
      </c>
      <c r="O19" s="33">
        <f t="shared" si="5"/>
        <v>120</v>
      </c>
      <c r="P19" s="34">
        <v>464</v>
      </c>
      <c r="Q19" s="35">
        <f t="shared" si="6"/>
        <v>55680</v>
      </c>
    </row>
    <row r="20" spans="1:17" ht="15.7" x14ac:dyDescent="0.55000000000000004">
      <c r="A20" s="16" t="s">
        <v>15</v>
      </c>
      <c r="B20" s="12">
        <v>2021</v>
      </c>
      <c r="C20" s="1">
        <v>200</v>
      </c>
      <c r="D20" s="3">
        <f t="shared" si="0"/>
        <v>110.00000000000001</v>
      </c>
      <c r="E20" s="7">
        <f t="shared" si="7"/>
        <v>110.00000000000001</v>
      </c>
      <c r="F20" s="1">
        <v>442</v>
      </c>
      <c r="G20" s="17">
        <f t="shared" si="1"/>
        <v>48620.000000000007</v>
      </c>
      <c r="H20" s="29">
        <v>877</v>
      </c>
      <c r="I20" s="27">
        <f t="shared" si="2"/>
        <v>526.19999999999993</v>
      </c>
      <c r="J20" s="29">
        <v>526</v>
      </c>
      <c r="K20" s="27">
        <v>464</v>
      </c>
      <c r="L20" s="28">
        <f t="shared" si="3"/>
        <v>244064</v>
      </c>
      <c r="M20" s="36">
        <v>200</v>
      </c>
      <c r="N20" s="34">
        <f t="shared" si="4"/>
        <v>120</v>
      </c>
      <c r="O20" s="33">
        <f t="shared" si="5"/>
        <v>120</v>
      </c>
      <c r="P20" s="34">
        <v>464</v>
      </c>
      <c r="Q20" s="35">
        <f t="shared" si="6"/>
        <v>55680</v>
      </c>
    </row>
    <row r="21" spans="1:17" ht="15.7" x14ac:dyDescent="0.55000000000000004">
      <c r="A21" s="16" t="s">
        <v>16</v>
      </c>
      <c r="B21" s="12">
        <v>2021</v>
      </c>
      <c r="C21" s="1">
        <v>200</v>
      </c>
      <c r="D21" s="3">
        <f t="shared" si="0"/>
        <v>110.00000000000001</v>
      </c>
      <c r="E21" s="7">
        <f t="shared" si="7"/>
        <v>110.00000000000001</v>
      </c>
      <c r="F21" s="1">
        <v>442</v>
      </c>
      <c r="G21" s="17">
        <f t="shared" si="1"/>
        <v>48620.000000000007</v>
      </c>
      <c r="H21" s="26">
        <v>877</v>
      </c>
      <c r="I21" s="27">
        <f t="shared" si="2"/>
        <v>526.19999999999993</v>
      </c>
      <c r="J21" s="29">
        <v>526</v>
      </c>
      <c r="K21" s="27">
        <v>464</v>
      </c>
      <c r="L21" s="28">
        <f t="shared" si="3"/>
        <v>244064</v>
      </c>
      <c r="M21" s="33">
        <v>200</v>
      </c>
      <c r="N21" s="34">
        <f t="shared" si="4"/>
        <v>120</v>
      </c>
      <c r="O21" s="33">
        <f t="shared" si="5"/>
        <v>120</v>
      </c>
      <c r="P21" s="34">
        <v>464</v>
      </c>
      <c r="Q21" s="35">
        <f t="shared" si="6"/>
        <v>55680</v>
      </c>
    </row>
    <row r="22" spans="1:17" ht="15.7" x14ac:dyDescent="0.55000000000000004">
      <c r="A22" s="16" t="s">
        <v>5</v>
      </c>
      <c r="B22" s="38">
        <v>2021</v>
      </c>
      <c r="C22" s="37">
        <v>200</v>
      </c>
      <c r="D22" s="3">
        <v>110</v>
      </c>
      <c r="E22" s="7">
        <f t="shared" si="7"/>
        <v>110</v>
      </c>
      <c r="F22" s="37">
        <v>442</v>
      </c>
      <c r="G22" s="17">
        <f t="shared" si="1"/>
        <v>48620</v>
      </c>
      <c r="H22" s="26">
        <v>877</v>
      </c>
      <c r="I22" s="27">
        <f t="shared" si="2"/>
        <v>526.19999999999993</v>
      </c>
      <c r="J22" s="29">
        <v>526</v>
      </c>
      <c r="K22" s="27">
        <v>464</v>
      </c>
      <c r="L22" s="28">
        <f t="shared" si="3"/>
        <v>244064</v>
      </c>
      <c r="M22" s="33">
        <v>200</v>
      </c>
      <c r="N22" s="34">
        <f t="shared" si="4"/>
        <v>120</v>
      </c>
      <c r="O22" s="33">
        <f t="shared" si="5"/>
        <v>120</v>
      </c>
      <c r="P22" s="34">
        <v>464</v>
      </c>
      <c r="Q22" s="35">
        <f t="shared" si="6"/>
        <v>55680</v>
      </c>
    </row>
    <row r="23" spans="1:17" x14ac:dyDescent="0.5">
      <c r="G23" s="9">
        <f>SUM(G11:G22)</f>
        <v>1748996.7</v>
      </c>
      <c r="K23" s="9"/>
      <c r="L23" s="18">
        <f>SUM(L11:L22)</f>
        <v>2928768</v>
      </c>
      <c r="Q23" s="19">
        <f>SUM(Q11:Q22)</f>
        <v>668160</v>
      </c>
    </row>
    <row r="24" spans="1:17" x14ac:dyDescent="0.5">
      <c r="K24" s="4"/>
    </row>
    <row r="25" spans="1:17" x14ac:dyDescent="0.5">
      <c r="A25" s="5"/>
      <c r="B25" s="5"/>
      <c r="C25" s="5"/>
      <c r="D25" s="5"/>
      <c r="E25" s="5"/>
      <c r="F25" s="5"/>
      <c r="N25" s="20" t="s">
        <v>27</v>
      </c>
      <c r="O25" s="21">
        <f>L23-Q23</f>
        <v>2260608</v>
      </c>
    </row>
    <row r="26" spans="1:17" x14ac:dyDescent="0.5">
      <c r="A26" s="5"/>
      <c r="B26" s="5"/>
      <c r="C26" s="10"/>
      <c r="D26" s="8"/>
      <c r="E26" s="8"/>
      <c r="F26" s="5"/>
    </row>
    <row r="27" spans="1:17" x14ac:dyDescent="0.5">
      <c r="A27" s="5"/>
      <c r="B27" s="5"/>
      <c r="C27" s="10"/>
      <c r="D27" s="8"/>
      <c r="E27" s="5"/>
      <c r="F27" s="5"/>
    </row>
    <row r="28" spans="1:17" x14ac:dyDescent="0.5">
      <c r="F28" s="5"/>
    </row>
  </sheetData>
  <mergeCells count="12">
    <mergeCell ref="F5:H5"/>
    <mergeCell ref="F6:H6"/>
    <mergeCell ref="A5:E5"/>
    <mergeCell ref="A6:E6"/>
    <mergeCell ref="A3:I3"/>
    <mergeCell ref="A4:B4"/>
    <mergeCell ref="C4:G4"/>
    <mergeCell ref="C8:G8"/>
    <mergeCell ref="H8:L8"/>
    <mergeCell ref="M8:Q8"/>
    <mergeCell ref="F7:H7"/>
    <mergeCell ref="A7:E7"/>
  </mergeCells>
  <phoneticPr fontId="5" type="noConversion"/>
  <conditionalFormatting sqref="H19 J19 H21:H22 J21:J22">
    <cfRule type="top10" dxfId="2" priority="24" percent="1" rank="10"/>
  </conditionalFormatting>
  <conditionalFormatting sqref="J18">
    <cfRule type="top10" dxfId="1" priority="26" percent="1" rank="10"/>
  </conditionalFormatting>
  <conditionalFormatting sqref="M19 M21:M22">
    <cfRule type="top10" dxfId="0" priority="1" percent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2021-03-29T07:11:39Z</dcterms:modified>
</cp:coreProperties>
</file>